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Бюджет на 2021-2023\ПРОЕКТ ЗАКОНА о бюджете на 2021-2023 годы в ПРАВИТЕЛЬСТВО\"/>
    </mc:Choice>
  </mc:AlternateContent>
  <bookViews>
    <workbookView xWindow="0" yWindow="0" windowWidth="10575" windowHeight="10125"/>
  </bookViews>
  <sheets>
    <sheet name="лист" sheetId="2" r:id="rId1"/>
  </sheets>
  <calcPr calcId="152511"/>
</workbook>
</file>

<file path=xl/calcChain.xml><?xml version="1.0" encoding="utf-8"?>
<calcChain xmlns="http://schemas.openxmlformats.org/spreadsheetml/2006/main">
  <c r="G18" i="2" l="1"/>
  <c r="G6" i="2" s="1"/>
  <c r="F18" i="2"/>
  <c r="F6" i="2" s="1"/>
  <c r="E18" i="2"/>
  <c r="E6" i="2" s="1"/>
  <c r="D6" i="2"/>
  <c r="C6" i="2"/>
  <c r="C18" i="2"/>
  <c r="G20" i="2" l="1"/>
  <c r="G19" i="2" s="1"/>
  <c r="F20" i="2"/>
  <c r="F19" i="2" s="1"/>
  <c r="E20" i="2"/>
  <c r="E19" i="2" s="1"/>
  <c r="D20" i="2" l="1"/>
  <c r="C20" i="2"/>
  <c r="C19" i="2" s="1"/>
  <c r="C5" i="2" l="1"/>
  <c r="G5" i="2" l="1"/>
  <c r="E5" i="2"/>
  <c r="D19" i="2"/>
  <c r="D5" i="2" s="1"/>
  <c r="F5" i="2"/>
</calcChain>
</file>

<file path=xl/sharedStrings.xml><?xml version="1.0" encoding="utf-8"?>
<sst xmlns="http://schemas.openxmlformats.org/spreadsheetml/2006/main" count="33" uniqueCount="32">
  <si>
    <t>Вид дохода</t>
  </si>
  <si>
    <t>Всего доходов</t>
  </si>
  <si>
    <t>Налоговые и неналоговые доходы, всего</t>
  </si>
  <si>
    <t>в т.ч.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</si>
  <si>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</si>
  <si>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</si>
  <si>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</si>
  <si>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</si>
  <si>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Налог на имущество организаций</t>
  </si>
  <si>
    <t>Транспортный налог</t>
  </si>
  <si>
    <t>Налог на игорный бизнес</t>
  </si>
  <si>
    <t>Налог на добычу полезных ископаемых</t>
  </si>
  <si>
    <t>Сборы за пользование объектами животного мира и за пользование объектами водных биологических ресурсов</t>
  </si>
  <si>
    <t>Иные налоговые и неналоговые доходы</t>
  </si>
  <si>
    <t>Безвозмездные поступления, всего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</si>
  <si>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</si>
  <si>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</si>
  <si>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</si>
  <si>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</si>
  <si>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</si>
  <si>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</si>
  <si>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</si>
  <si>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</si>
  <si>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</si>
  <si>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</si>
  <si>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2021 год (проект)</t>
  </si>
  <si>
    <t>2022 год (проект)</t>
  </si>
  <si>
    <t xml:space="preserve">Сведения о доходах бюджета Ханты-Мансийского автономного округа - Югры по видам доходов на 2021 год и плановый период 2022 и 2023 годов в сравнении с ожидаемым исполнением за 2020 год и отчетом за 2019 год, тыс. рублей </t>
  </si>
  <si>
    <t>2019 год (отчет)</t>
  </si>
  <si>
    <t>2020 год (оценка)</t>
  </si>
  <si>
    <t>2023 год (проект)</t>
  </si>
  <si>
    <t>Налог на профессиональный доход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</si>
</sst>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_-* #,##0.0_р_._-;\-* #,##0.0_р_._-;_-* &quot;-&quot;?_р_._-;_-@_-"/>
    <numFmt numFmtId="168" formatCode="#,##0.0_ ;\-#,##0.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Border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/>
    <xf numFmtId="165" fontId="5" fillId="2" borderId="2" xfId="0" applyNumberFormat="1" applyFont="1" applyFill="1" applyBorder="1" applyAlignment="1">
      <alignment horizontal="right" vertical="center"/>
    </xf>
    <xf numFmtId="0" fontId="6" fillId="0" borderId="0" xfId="0" applyFont="1"/>
    <xf numFmtId="0" fontId="7" fillId="2" borderId="2" xfId="0" applyFont="1" applyFill="1" applyBorder="1"/>
    <xf numFmtId="165" fontId="7" fillId="2" borderId="2" xfId="0" applyNumberFormat="1" applyFont="1" applyFill="1" applyBorder="1" applyAlignment="1">
      <alignment horizontal="right" vertical="center"/>
    </xf>
    <xf numFmtId="0" fontId="8" fillId="0" borderId="2" xfId="0" applyFont="1" applyBorder="1"/>
    <xf numFmtId="165" fontId="8" fillId="0" borderId="2" xfId="0" applyNumberFormat="1" applyFont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right" vertical="center"/>
    </xf>
    <xf numFmtId="166" fontId="6" fillId="0" borderId="2" xfId="1" applyNumberFormat="1" applyFont="1" applyBorder="1"/>
    <xf numFmtId="165" fontId="8" fillId="0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wrapText="1"/>
    </xf>
    <xf numFmtId="168" fontId="8" fillId="0" borderId="2" xfId="0" applyNumberFormat="1" applyFont="1" applyBorder="1" applyAlignment="1">
      <alignment horizontal="right" vertical="center" wrapText="1"/>
    </xf>
    <xf numFmtId="167" fontId="8" fillId="0" borderId="2" xfId="0" applyNumberFormat="1" applyFont="1" applyBorder="1" applyAlignment="1">
      <alignment horizontal="right" vertical="center" wrapText="1"/>
    </xf>
    <xf numFmtId="165" fontId="6" fillId="0" borderId="0" xfId="0" applyNumberFormat="1" applyFont="1"/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right" vertical="center"/>
    </xf>
    <xf numFmtId="167" fontId="2" fillId="0" borderId="2" xfId="0" applyNumberFormat="1" applyFont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wrapText="1"/>
    </xf>
    <xf numFmtId="165" fontId="9" fillId="0" borderId="2" xfId="0" applyNumberFormat="1" applyFont="1" applyBorder="1" applyAlignment="1">
      <alignment horizontal="right" vertical="center"/>
    </xf>
    <xf numFmtId="167" fontId="9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/>
    </xf>
    <xf numFmtId="165" fontId="2" fillId="0" borderId="2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right" vertical="center" wrapText="1"/>
    </xf>
    <xf numFmtId="167" fontId="9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topLeftCell="B1" workbookViewId="0">
      <pane xSplit="1" ySplit="4" topLeftCell="C5" activePane="bottomRight" state="frozen"/>
      <selection activeCell="B1" sqref="B1"/>
      <selection pane="topRight" activeCell="C1" sqref="C1"/>
      <selection pane="bottomLeft" activeCell="B5" sqref="B5"/>
      <selection pane="bottomRight" activeCell="E23" sqref="E23"/>
    </sheetView>
  </sheetViews>
  <sheetFormatPr defaultRowHeight="15" x14ac:dyDescent="0.25"/>
  <cols>
    <col min="1" max="1" width="0" style="2" hidden="1" customWidth="1"/>
    <col min="2" max="2" width="59.7109375" style="2" customWidth="1"/>
    <col min="3" max="3" width="14.7109375" style="2" customWidth="1"/>
    <col min="4" max="4" width="17" style="2" customWidth="1"/>
    <col min="5" max="5" width="16.28515625" style="2" customWidth="1"/>
    <col min="6" max="6" width="15.7109375" style="2" customWidth="1"/>
    <col min="7" max="7" width="17.140625" style="2" customWidth="1"/>
    <col min="8" max="9" width="9.140625" style="2"/>
    <col min="10" max="10" width="12" style="2" bestFit="1" customWidth="1"/>
    <col min="11" max="16384" width="9.140625" style="2"/>
  </cols>
  <sheetData>
    <row r="1" spans="1:11" ht="58.5" customHeight="1" x14ac:dyDescent="0.25">
      <c r="A1" s="1"/>
      <c r="B1" s="43" t="s">
        <v>27</v>
      </c>
      <c r="C1" s="43"/>
      <c r="D1" s="43"/>
      <c r="E1" s="43"/>
      <c r="F1" s="43"/>
      <c r="G1" s="43"/>
    </row>
    <row r="2" spans="1:11" s="35" customFormat="1" ht="12.75" x14ac:dyDescent="0.2">
      <c r="A2" s="33"/>
      <c r="B2" s="34"/>
      <c r="C2" s="34"/>
      <c r="D2" s="34"/>
      <c r="E2" s="34"/>
      <c r="F2" s="34"/>
      <c r="G2" s="34"/>
    </row>
    <row r="3" spans="1:11" ht="33" x14ac:dyDescent="0.25">
      <c r="B3" s="3" t="s">
        <v>0</v>
      </c>
      <c r="C3" s="41" t="s">
        <v>28</v>
      </c>
      <c r="D3" s="42" t="s">
        <v>29</v>
      </c>
      <c r="E3" s="41" t="s">
        <v>25</v>
      </c>
      <c r="F3" s="41" t="s">
        <v>26</v>
      </c>
      <c r="G3" s="41" t="s">
        <v>30</v>
      </c>
    </row>
    <row r="4" spans="1:11" x14ac:dyDescent="0.25">
      <c r="B4" s="36">
        <v>1</v>
      </c>
      <c r="C4" s="37">
        <v>2</v>
      </c>
      <c r="D4" s="37">
        <v>3</v>
      </c>
      <c r="E4" s="37">
        <v>4</v>
      </c>
      <c r="F4" s="37">
        <v>5</v>
      </c>
      <c r="G4" s="38">
        <v>6</v>
      </c>
    </row>
    <row r="5" spans="1:11" x14ac:dyDescent="0.25">
      <c r="B5" s="4" t="s">
        <v>1</v>
      </c>
      <c r="C5" s="5">
        <f>C6+C19</f>
        <v>259758878.70000002</v>
      </c>
      <c r="D5" s="5">
        <f>D6+D19</f>
        <v>236997639.00000003</v>
      </c>
      <c r="E5" s="5">
        <f>E6+E19</f>
        <v>219267599.59999996</v>
      </c>
      <c r="F5" s="5">
        <f t="shared" ref="F5:G5" si="0">F6+F19</f>
        <v>220510209.09999999</v>
      </c>
      <c r="G5" s="5">
        <f t="shared" si="0"/>
        <v>225505125.80000001</v>
      </c>
    </row>
    <row r="6" spans="1:11" s="6" customFormat="1" x14ac:dyDescent="0.25">
      <c r="B6" s="7" t="s">
        <v>2</v>
      </c>
      <c r="C6" s="8">
        <f>C8+C9+C10+C11+C13+C14+C15+C16+C17+C18+C12</f>
        <v>229178687.60000002</v>
      </c>
      <c r="D6" s="8">
        <f t="shared" ref="D6:G6" si="1">D8+D9+D10+D11+D13+D14+D15+D16+D17+D18+D12</f>
        <v>210122534.50000003</v>
      </c>
      <c r="E6" s="8">
        <f>E8+E9+E10+E11+E13+E14+E15+E16+E17+E18+E12</f>
        <v>209150081.39999998</v>
      </c>
      <c r="F6" s="8">
        <f t="shared" si="1"/>
        <v>210860052.29999998</v>
      </c>
      <c r="G6" s="8">
        <f t="shared" si="1"/>
        <v>215552028.5</v>
      </c>
    </row>
    <row r="7" spans="1:11" s="6" customFormat="1" x14ac:dyDescent="0.25">
      <c r="B7" s="9" t="s">
        <v>3</v>
      </c>
      <c r="C7" s="10"/>
      <c r="D7" s="10"/>
      <c r="E7" s="10"/>
      <c r="F7" s="11"/>
      <c r="G7" s="12"/>
    </row>
    <row r="8" spans="1:11" s="6" customFormat="1" x14ac:dyDescent="0.25">
      <c r="B8" s="9" t="s">
        <v>4</v>
      </c>
      <c r="C8" s="13">
        <v>90870306.200000003</v>
      </c>
      <c r="D8" s="10">
        <v>76231053.900000006</v>
      </c>
      <c r="E8" s="13">
        <v>71525552.599999994</v>
      </c>
      <c r="F8" s="14">
        <v>70099294.200000003</v>
      </c>
      <c r="G8" s="14">
        <v>72007629</v>
      </c>
    </row>
    <row r="9" spans="1:11" s="6" customFormat="1" x14ac:dyDescent="0.25">
      <c r="B9" s="9" t="s">
        <v>5</v>
      </c>
      <c r="C9" s="10">
        <v>49359037.899999999</v>
      </c>
      <c r="D9" s="10">
        <v>51067839.700000003</v>
      </c>
      <c r="E9" s="13">
        <v>57227769.799999997</v>
      </c>
      <c r="F9" s="14">
        <v>60212530.700000003</v>
      </c>
      <c r="G9" s="14">
        <v>62564963.899999999</v>
      </c>
    </row>
    <row r="10" spans="1:11" s="6" customFormat="1" ht="30" x14ac:dyDescent="0.25">
      <c r="B10" s="15" t="s">
        <v>6</v>
      </c>
      <c r="C10" s="10">
        <v>8671815</v>
      </c>
      <c r="D10" s="10">
        <v>8629263.6999999993</v>
      </c>
      <c r="E10" s="13">
        <v>9877149</v>
      </c>
      <c r="F10" s="14">
        <v>9879785.1999999993</v>
      </c>
      <c r="G10" s="14">
        <v>9880840.9000000004</v>
      </c>
    </row>
    <row r="11" spans="1:11" s="6" customFormat="1" x14ac:dyDescent="0.25">
      <c r="B11" s="9" t="s">
        <v>7</v>
      </c>
      <c r="C11" s="16">
        <v>-0.6</v>
      </c>
      <c r="D11" s="17">
        <v>0</v>
      </c>
      <c r="E11" s="39">
        <v>0</v>
      </c>
      <c r="F11" s="39">
        <v>0</v>
      </c>
      <c r="G11" s="39">
        <v>0</v>
      </c>
    </row>
    <row r="12" spans="1:11" s="6" customFormat="1" x14ac:dyDescent="0.25">
      <c r="B12" s="9" t="s">
        <v>31</v>
      </c>
      <c r="C12" s="17">
        <v>0</v>
      </c>
      <c r="D12" s="17">
        <v>6321</v>
      </c>
      <c r="E12" s="39">
        <v>10500</v>
      </c>
      <c r="F12" s="39">
        <v>10500</v>
      </c>
      <c r="G12" s="39">
        <v>10500</v>
      </c>
    </row>
    <row r="13" spans="1:11" s="6" customFormat="1" x14ac:dyDescent="0.25">
      <c r="B13" s="9" t="s">
        <v>8</v>
      </c>
      <c r="C13" s="10">
        <v>66702954.899999999</v>
      </c>
      <c r="D13" s="10">
        <v>63568431</v>
      </c>
      <c r="E13" s="13">
        <v>63874780</v>
      </c>
      <c r="F13" s="14">
        <v>64046546</v>
      </c>
      <c r="G13" s="14">
        <v>64427236.700000003</v>
      </c>
    </row>
    <row r="14" spans="1:11" s="6" customFormat="1" x14ac:dyDescent="0.25">
      <c r="B14" s="9" t="s">
        <v>9</v>
      </c>
      <c r="C14" s="10">
        <v>3357597.1</v>
      </c>
      <c r="D14" s="10">
        <v>2587170.9</v>
      </c>
      <c r="E14" s="13">
        <v>2688368.8</v>
      </c>
      <c r="F14" s="14">
        <v>2707082</v>
      </c>
      <c r="G14" s="14">
        <v>2724384</v>
      </c>
    </row>
    <row r="15" spans="1:11" s="6" customFormat="1" x14ac:dyDescent="0.25">
      <c r="B15" s="9" t="s">
        <v>10</v>
      </c>
      <c r="C15" s="10">
        <v>6839</v>
      </c>
      <c r="D15" s="10">
        <v>5030</v>
      </c>
      <c r="E15" s="13">
        <v>6962.7</v>
      </c>
      <c r="F15" s="14">
        <v>6962.7</v>
      </c>
      <c r="G15" s="14">
        <v>6962.7</v>
      </c>
    </row>
    <row r="16" spans="1:11" s="6" customFormat="1" x14ac:dyDescent="0.25">
      <c r="B16" s="9" t="s">
        <v>11</v>
      </c>
      <c r="C16" s="10">
        <v>696681.1</v>
      </c>
      <c r="D16" s="10">
        <v>550563</v>
      </c>
      <c r="E16" s="13">
        <v>222319.9</v>
      </c>
      <c r="F16" s="14">
        <v>222542.3</v>
      </c>
      <c r="G16" s="14">
        <v>222542.3</v>
      </c>
      <c r="I16" s="18"/>
      <c r="J16" s="18"/>
      <c r="K16" s="18"/>
    </row>
    <row r="17" spans="2:10" s="6" customFormat="1" ht="30.75" customHeight="1" x14ac:dyDescent="0.25">
      <c r="B17" s="15" t="s">
        <v>12</v>
      </c>
      <c r="C17" s="10">
        <v>10107.299999999999</v>
      </c>
      <c r="D17" s="10">
        <v>9400</v>
      </c>
      <c r="E17" s="13">
        <v>10358.9</v>
      </c>
      <c r="F17" s="14">
        <v>10484.5</v>
      </c>
      <c r="G17" s="14">
        <v>10612.1</v>
      </c>
      <c r="J17" s="18"/>
    </row>
    <row r="18" spans="2:10" s="6" customFormat="1" x14ac:dyDescent="0.25">
      <c r="B18" s="9" t="s">
        <v>13</v>
      </c>
      <c r="C18" s="10">
        <f>605360.9-55.6+5849056.9+511692.7+258384.2+135075.4+11462.2+2127065.7+5307.3</f>
        <v>9503349.700000003</v>
      </c>
      <c r="D18" s="10">
        <v>7467461.2999999998</v>
      </c>
      <c r="E18" s="13">
        <f>599832.7+424532+315898.8+174212+29096.6+11419.1+2089671.1+61657.4</f>
        <v>3706319.7</v>
      </c>
      <c r="F18" s="14">
        <f>589831.5+420927+327877.7+175304.1+6513.6+14837.7+2129025.9+7.2</f>
        <v>3664324.7</v>
      </c>
      <c r="G18" s="14">
        <f>7.2+2170782+12590.2+6107.8+178185+328065.2+402050.4+598569.1</f>
        <v>3696356.9000000004</v>
      </c>
    </row>
    <row r="19" spans="2:10" x14ac:dyDescent="0.25">
      <c r="B19" s="4" t="s">
        <v>14</v>
      </c>
      <c r="C19" s="5">
        <f>C20+C26+C27+C28+C38+C39</f>
        <v>30580191.100000001</v>
      </c>
      <c r="D19" s="5">
        <f>D20+D26+D27+D28+D38+D39</f>
        <v>26875104.500000004</v>
      </c>
      <c r="E19" s="5">
        <f>E20+E26+E27+E28+E38+E39</f>
        <v>10117518.200000001</v>
      </c>
      <c r="F19" s="5">
        <f>F20+F26+F27+F28+F38+F39</f>
        <v>9650156.8000000007</v>
      </c>
      <c r="G19" s="5">
        <f>G20+G26+G27+G28+G38+G39</f>
        <v>9953097.3000000007</v>
      </c>
    </row>
    <row r="20" spans="2:10" ht="30" x14ac:dyDescent="0.25">
      <c r="B20" s="19" t="s">
        <v>15</v>
      </c>
      <c r="C20" s="20">
        <f>C22+C23+C24+C25</f>
        <v>27793167.800000001</v>
      </c>
      <c r="D20" s="20">
        <f>D22+D23+D24+D25</f>
        <v>26362172.5</v>
      </c>
      <c r="E20" s="21">
        <f>E22+E23+E24+E25</f>
        <v>9401434.4000000004</v>
      </c>
      <c r="F20" s="21">
        <f t="shared" ref="F20:G20" si="2">F22+F23+F24+F25</f>
        <v>8488464.9000000004</v>
      </c>
      <c r="G20" s="21">
        <f t="shared" si="2"/>
        <v>8356806.6000000006</v>
      </c>
    </row>
    <row r="21" spans="2:10" x14ac:dyDescent="0.25">
      <c r="B21" s="19" t="s">
        <v>3</v>
      </c>
      <c r="C21" s="20"/>
      <c r="D21" s="20"/>
      <c r="E21" s="20"/>
      <c r="F21" s="14"/>
      <c r="G21" s="14"/>
    </row>
    <row r="22" spans="2:10" ht="30" x14ac:dyDescent="0.25">
      <c r="B22" s="22" t="s">
        <v>16</v>
      </c>
      <c r="C22" s="23">
        <v>1164969.3999999999</v>
      </c>
      <c r="D22" s="24">
        <v>793468.7</v>
      </c>
      <c r="E22" s="24">
        <v>0</v>
      </c>
      <c r="F22" s="40">
        <v>0</v>
      </c>
      <c r="G22" s="40">
        <v>0</v>
      </c>
    </row>
    <row r="23" spans="2:10" ht="30" x14ac:dyDescent="0.25">
      <c r="B23" s="22" t="s">
        <v>17</v>
      </c>
      <c r="C23" s="23">
        <v>1362422.0999999999</v>
      </c>
      <c r="D23" s="23">
        <v>3125870.6</v>
      </c>
      <c r="E23" s="24">
        <v>1583570.9</v>
      </c>
      <c r="F23" s="40">
        <v>1510952.9</v>
      </c>
      <c r="G23" s="40">
        <v>1537330.5</v>
      </c>
    </row>
    <row r="24" spans="2:10" ht="30" x14ac:dyDescent="0.25">
      <c r="B24" s="22" t="s">
        <v>18</v>
      </c>
      <c r="C24" s="23">
        <v>4551627.3</v>
      </c>
      <c r="D24" s="23">
        <v>7011135.9000000004</v>
      </c>
      <c r="E24" s="24">
        <v>6762140.5</v>
      </c>
      <c r="F24" s="40">
        <v>6485891.2000000002</v>
      </c>
      <c r="G24" s="40">
        <v>6580608.9000000004</v>
      </c>
    </row>
    <row r="25" spans="2:10" x14ac:dyDescent="0.25">
      <c r="B25" s="26" t="s">
        <v>19</v>
      </c>
      <c r="C25" s="23">
        <v>20714149</v>
      </c>
      <c r="D25" s="23">
        <v>15431697.300000001</v>
      </c>
      <c r="E25" s="24">
        <v>1055723</v>
      </c>
      <c r="F25" s="40">
        <v>491620.8</v>
      </c>
      <c r="G25" s="40">
        <v>238867.20000000001</v>
      </c>
    </row>
    <row r="26" spans="2:10" ht="30" x14ac:dyDescent="0.25">
      <c r="B26" s="27" t="s">
        <v>20</v>
      </c>
      <c r="C26" s="20">
        <v>216866</v>
      </c>
      <c r="D26" s="21">
        <v>1238567.8</v>
      </c>
      <c r="E26" s="21">
        <v>716083.8</v>
      </c>
      <c r="F26" s="25">
        <v>1161691.8999999999</v>
      </c>
      <c r="G26" s="25">
        <v>1596290.7</v>
      </c>
    </row>
    <row r="27" spans="2:10" ht="17.25" customHeight="1" x14ac:dyDescent="0.25">
      <c r="B27" s="28" t="s">
        <v>21</v>
      </c>
      <c r="C27" s="20">
        <v>157214.79999999999</v>
      </c>
      <c r="D27" s="21">
        <v>3936</v>
      </c>
      <c r="E27" s="21">
        <v>0</v>
      </c>
      <c r="F27" s="21">
        <v>0</v>
      </c>
      <c r="G27" s="21">
        <v>0</v>
      </c>
    </row>
    <row r="28" spans="2:10" x14ac:dyDescent="0.25">
      <c r="B28" s="30" t="s">
        <v>22</v>
      </c>
      <c r="C28" s="31">
        <v>1090</v>
      </c>
      <c r="D28" s="31">
        <v>0</v>
      </c>
      <c r="E28" s="21">
        <v>0</v>
      </c>
      <c r="F28" s="21">
        <v>0</v>
      </c>
      <c r="G28" s="21">
        <v>0</v>
      </c>
    </row>
    <row r="29" spans="2:10" hidden="1" x14ac:dyDescent="0.25">
      <c r="B29" s="30"/>
      <c r="C29" s="29"/>
      <c r="D29" s="31"/>
      <c r="E29" s="29"/>
      <c r="F29" s="29"/>
      <c r="G29" s="29"/>
    </row>
    <row r="30" spans="2:10" hidden="1" x14ac:dyDescent="0.25">
      <c r="B30" s="30"/>
      <c r="C30" s="29"/>
      <c r="D30" s="31"/>
      <c r="E30" s="31"/>
      <c r="F30" s="29"/>
      <c r="G30" s="29"/>
    </row>
    <row r="31" spans="2:10" hidden="1" x14ac:dyDescent="0.25">
      <c r="B31" s="30"/>
      <c r="C31" s="29"/>
      <c r="D31" s="31"/>
      <c r="E31" s="31"/>
      <c r="F31" s="29"/>
      <c r="G31" s="29"/>
    </row>
    <row r="32" spans="2:10" hidden="1" x14ac:dyDescent="0.25">
      <c r="B32" s="30"/>
      <c r="C32" s="29"/>
      <c r="D32" s="31"/>
      <c r="E32" s="31"/>
      <c r="F32" s="29"/>
      <c r="G32" s="29"/>
    </row>
    <row r="33" spans="2:7" hidden="1" x14ac:dyDescent="0.25">
      <c r="B33" s="30"/>
      <c r="C33" s="29"/>
      <c r="D33" s="31"/>
      <c r="E33" s="31"/>
      <c r="F33" s="29"/>
      <c r="G33" s="29"/>
    </row>
    <row r="34" spans="2:7" hidden="1" x14ac:dyDescent="0.25">
      <c r="B34" s="30"/>
      <c r="C34" s="29"/>
      <c r="D34" s="32"/>
      <c r="E34" s="32"/>
      <c r="F34" s="29"/>
      <c r="G34" s="29"/>
    </row>
    <row r="35" spans="2:7" hidden="1" x14ac:dyDescent="0.25">
      <c r="B35" s="30"/>
      <c r="C35" s="29"/>
      <c r="D35" s="32"/>
      <c r="E35" s="32"/>
      <c r="F35" s="29"/>
      <c r="G35" s="29"/>
    </row>
    <row r="36" spans="2:7" hidden="1" x14ac:dyDescent="0.25">
      <c r="B36" s="30"/>
      <c r="C36" s="29"/>
      <c r="D36" s="32"/>
      <c r="E36" s="32"/>
      <c r="F36" s="29"/>
      <c r="G36" s="29"/>
    </row>
    <row r="37" spans="2:7" hidden="1" x14ac:dyDescent="0.25">
      <c r="B37" s="30"/>
      <c r="C37" s="29"/>
      <c r="D37" s="32"/>
      <c r="E37" s="32"/>
      <c r="F37" s="29"/>
      <c r="G37" s="29"/>
    </row>
    <row r="38" spans="2:7" ht="75" x14ac:dyDescent="0.25">
      <c r="B38" s="28" t="s">
        <v>24</v>
      </c>
      <c r="C38" s="31">
        <v>2438100.6999999993</v>
      </c>
      <c r="D38" s="21">
        <v>465280.6</v>
      </c>
      <c r="E38" s="21">
        <v>0</v>
      </c>
      <c r="F38" s="21">
        <v>0</v>
      </c>
      <c r="G38" s="21">
        <v>0</v>
      </c>
    </row>
    <row r="39" spans="2:7" ht="30" x14ac:dyDescent="0.25">
      <c r="B39" s="28" t="s">
        <v>23</v>
      </c>
      <c r="C39" s="31">
        <v>-26248.199999999997</v>
      </c>
      <c r="D39" s="31">
        <v>-1194852.3999999999</v>
      </c>
      <c r="E39" s="21">
        <v>0</v>
      </c>
      <c r="F39" s="21">
        <v>0</v>
      </c>
      <c r="G39" s="21">
        <v>0</v>
      </c>
    </row>
  </sheetData>
  <mergeCells count="1">
    <mergeCell ref="B1:G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1" firstPageNumber="2934" orientation="landscape" useFirstPageNumber="1" r:id="rId1"/>
  <headerFooter>
    <oddFooter>&amp;R2923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Полянская Алла Николаевна</dc:creator>
  <cp:lastModifiedBy>Константинова Елена Сергеевна</cp:lastModifiedBy>
  <cp:lastPrinted>2020-10-28T05:45:12Z</cp:lastPrinted>
  <dcterms:created xsi:type="dcterms:W3CDTF">2016-07-28T11:48:08Z</dcterms:created>
  <dcterms:modified xsi:type="dcterms:W3CDTF">2020-10-28T05:45:22Z</dcterms:modified>
</cp:coreProperties>
</file>